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20595" windowHeight="13740" activeTab="1"/>
  </bookViews>
  <sheets>
    <sheet name="Ejercicio" sheetId="1" r:id="rId1"/>
    <sheet name="Productos" sheetId="2" r:id="rId2"/>
  </sheets>
  <definedNames>
    <definedName name="_xlfn.COUNTIFS" hidden="1">#NAME?</definedName>
  </definedNames>
  <calcPr fullCalcOnLoad="1"/>
</workbook>
</file>

<file path=xl/sharedStrings.xml><?xml version="1.0" encoding="utf-8"?>
<sst xmlns="http://schemas.openxmlformats.org/spreadsheetml/2006/main" count="108" uniqueCount="60">
  <si>
    <t>Yesos de color</t>
  </si>
  <si>
    <t>Aceite de naranja para masajes</t>
  </si>
  <si>
    <t>Gel conductor</t>
  </si>
  <si>
    <t>Gel de calendula</t>
  </si>
  <si>
    <t>Freez gel (gel frio)</t>
  </si>
  <si>
    <t>Body wraps aroma canela (envolturas corporales)</t>
  </si>
  <si>
    <t>Mascaras  facial de seda  3d</t>
  </si>
  <si>
    <t>Mascara facial cristal de colágeno</t>
  </si>
  <si>
    <t>Mascara cristal para cuello de colágeno</t>
  </si>
  <si>
    <t>Mascara exfoliante</t>
  </si>
  <si>
    <t>Sabanas descartables (bolsa de 20 unidades)</t>
  </si>
  <si>
    <t>Vendas elastizadas para body wraps</t>
  </si>
  <si>
    <t>mascarilla meridian mediana p/cpap</t>
  </si>
  <si>
    <t>Kit de aroma fresa para equipo pause</t>
  </si>
  <si>
    <t>Mascarilla laríngea unique desechable no.2</t>
  </si>
  <si>
    <t>Mascarilla micro std</t>
  </si>
  <si>
    <t>Nariz artificial + filtro bacterial/viral adulto con puerto luer lock de monitoreo</t>
  </si>
  <si>
    <t>Mascarilla oxigeno k-22</t>
  </si>
  <si>
    <t>Cánula neonatal</t>
  </si>
  <si>
    <t>Conector d/plástico 5 en 1 grueso</t>
  </si>
  <si>
    <t>Optometría</t>
  </si>
  <si>
    <t>Esponjas faciales</t>
  </si>
  <si>
    <t xml:space="preserve">Mascaras descartables de gasa ionizables </t>
  </si>
  <si>
    <t>PROD</t>
  </si>
  <si>
    <t>Unidad</t>
  </si>
  <si>
    <t>MONTO TOTAL</t>
  </si>
  <si>
    <t>Total de Productos existentes en la IPS</t>
  </si>
  <si>
    <t>Promedio de precio de los productos de estética</t>
  </si>
  <si>
    <t>CANTIDAD EN EXISTENCIA</t>
  </si>
  <si>
    <t>Monto total de los productos existentes en la IPS</t>
  </si>
  <si>
    <t>Monto total más bajo</t>
  </si>
  <si>
    <t>Cantidad de producto mas baja en existencia</t>
  </si>
  <si>
    <t>Cantidad de productos para optometría</t>
  </si>
  <si>
    <t>ÍTEM</t>
  </si>
  <si>
    <t>CALCULO</t>
  </si>
  <si>
    <t>FUNDACIÓN UNIVERSITARIA DEL ÁREA ANDINA</t>
  </si>
  <si>
    <t>DIVISIÓN DE INFORMÁTICA EDUCATIVA</t>
  </si>
  <si>
    <t>GESTIÓN DE LA INFORMACIÓN</t>
  </si>
  <si>
    <t>Actividad 1</t>
  </si>
  <si>
    <t>Cajas</t>
  </si>
  <si>
    <t>Bolsas</t>
  </si>
  <si>
    <t xml:space="preserve">La IPS – AREANDINA maneja cierta información en un libro de Excel denominado ACTIVOS. Como parte de su responsabilidad, Usted debe mantener actualizada la información del negocio en la hoja nombrada como PRODUCTOS, realizando las acciones:
1) En la columna rotulada como DESCUENTO1, calcule el costo de un descuento que se realiza a los productos del rubro Estética. Este descuento será del 10% con respecto al costo base.
2) En la columna rotulada como DESCUENTO2, calcular el costo de un descuento que se realiza a los productos presentados en u/medida como Bolsas. Este descuento será del 20% con respecto al costo base, mientras que los restantes productos será del 5%.
3) En la columna rotulada como DESCUENTO3, calcular el costo de un descuento que se realiza a los productos del rubro Terapia Respiratoria, cuyo costo base supera los $5.000. Este descuento será del 20% con respecto al costo base.
4) En la columna rotulada como AUMENTO1, calcular el costo de un incremento que se realiza a los productos del rubro Optometría. Este incremento será del 10% con respecto al costo base.
5) En la columna rotulada como PRESENTACIÓN, mostrar el número 1 para los productos presentados en u/medida como Bolsas, el número 2 para llas demás unidades.
6) En la columna rotulada como CATEGORÍA, mostrar la letra A para los productos cuyo costo base no supera los $5.000, y la letra B para los productos cuyo costo base supera los $5.000
7) Guardar los cambios efectuados en este libro con el nombre PRODUCTO.XLS y compártalo en Google Drive con su docente. En la plataforma debe subir el enlace para compartir generado del documento.
</t>
  </si>
  <si>
    <t>Institución Prestadora de Servicios de Salud – IPS ANDINA</t>
  </si>
  <si>
    <t>DESCRIPCION</t>
  </si>
  <si>
    <t>RUBRO</t>
  </si>
  <si>
    <t>U/MEDIDA</t>
  </si>
  <si>
    <t>DESCUENTO1</t>
  </si>
  <si>
    <t>DESCUENTO2</t>
  </si>
  <si>
    <t>DESCUENTO3</t>
  </si>
  <si>
    <t>AUMENTO1</t>
  </si>
  <si>
    <t>PRESENTACION</t>
  </si>
  <si>
    <t>CATEGORIA</t>
  </si>
  <si>
    <t>Estética</t>
  </si>
  <si>
    <t>PRECIO</t>
  </si>
  <si>
    <t>Terapia Respiratoria</t>
  </si>
  <si>
    <t>Optotipo</t>
  </si>
  <si>
    <t>Lentes de contacto</t>
  </si>
  <si>
    <t>Solución oftalmologicas</t>
  </si>
  <si>
    <t>Monturas</t>
  </si>
  <si>
    <t>Yeso medico blanco</t>
  </si>
</sst>
</file>

<file path=xl/styles.xml><?xml version="1.0" encoding="utf-8"?>
<styleSheet xmlns="http://schemas.openxmlformats.org/spreadsheetml/2006/main">
  <numFmts count="5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quot;$&quot;* #,##0.00_);_(&quot;$&quot;* \(#,##0.00\);_(&quot;$&quot;* &quot;-&quot;??_);_(@_)"/>
    <numFmt numFmtId="202" formatCode="&quot;Sí&quot;;&quot;Sí&quot;;&quot;No&quot;"/>
    <numFmt numFmtId="203" formatCode="&quot;Verdadero&quot;;&quot;Verdadero&quot;;&quot;Falso&quot;"/>
    <numFmt numFmtId="204" formatCode="&quot;Activado&quot;;&quot;Activado&quot;;&quot;Desactivado&quot;"/>
    <numFmt numFmtId="205" formatCode="[$€-2]\ #,##0.00_);[Red]\([$€-2]\ #,##0.00\)"/>
  </numFmts>
  <fonts count="40">
    <font>
      <sz val="10"/>
      <name val="Arial"/>
      <family val="0"/>
    </font>
    <font>
      <b/>
      <sz val="10"/>
      <name val="Arial"/>
      <family val="2"/>
    </font>
    <font>
      <b/>
      <sz val="14"/>
      <color indexed="48"/>
      <name val="Century Gothic"/>
      <family val="2"/>
    </font>
    <font>
      <b/>
      <sz val="18"/>
      <color indexed="9"/>
      <name val="Century Gothic"/>
      <family val="2"/>
    </font>
    <font>
      <b/>
      <sz val="12"/>
      <color indexed="9"/>
      <name val="Century Gothic"/>
      <family val="2"/>
    </font>
    <font>
      <sz val="10"/>
      <color indexed="9"/>
      <name val="Century Gothic"/>
      <family val="2"/>
    </font>
    <font>
      <sz val="14"/>
      <color indexed="9"/>
      <name val="Century Gothic"/>
      <family val="2"/>
    </font>
    <font>
      <u val="single"/>
      <sz val="10"/>
      <color indexed="12"/>
      <name val="Arial"/>
      <family val="2"/>
    </font>
    <font>
      <u val="single"/>
      <sz val="10"/>
      <color indexed="20"/>
      <name val="Arial"/>
      <family val="2"/>
    </font>
    <font>
      <b/>
      <sz val="14"/>
      <color indexed="57"/>
      <name val="Century Gothic"/>
      <family val="2"/>
    </font>
    <font>
      <sz val="8"/>
      <name val="Verdan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style="medium"/>
      <top style="thin"/>
      <bottom style="thin"/>
    </border>
    <border>
      <left style="medium"/>
      <right>
        <color indexed="63"/>
      </right>
      <top style="thin"/>
      <bottom style="medium"/>
    </border>
    <border>
      <left style="medium"/>
      <right style="medium"/>
      <top style="thin"/>
      <bottom style="medium"/>
    </border>
    <border>
      <left style="medium"/>
      <right>
        <color indexed="63"/>
      </right>
      <top style="medium"/>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0"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30" fillId="18" borderId="0" applyNumberFormat="0" applyBorder="0" applyAlignment="0" applyProtection="0"/>
    <xf numFmtId="0" fontId="31" fillId="19" borderId="1" applyNumberFormat="0" applyAlignment="0" applyProtection="0"/>
    <xf numFmtId="0" fontId="32" fillId="20" borderId="2" applyNumberFormat="0" applyAlignment="0" applyProtection="0"/>
    <xf numFmtId="0" fontId="33" fillId="0" borderId="3" applyNumberFormat="0" applyFill="0" applyAlignment="0" applyProtection="0"/>
    <xf numFmtId="0" fontId="17" fillId="0" borderId="0" applyNumberFormat="0" applyFill="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15"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4" fillId="26"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35"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6" fillId="19"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39" fillId="0" borderId="9" applyNumberFormat="0" applyFill="0" applyAlignment="0" applyProtection="0"/>
  </cellStyleXfs>
  <cellXfs count="30">
    <xf numFmtId="0" fontId="0" fillId="0" borderId="0" xfId="0" applyAlignment="1">
      <alignment/>
    </xf>
    <xf numFmtId="0" fontId="1" fillId="0" borderId="0" xfId="0" applyFont="1" applyAlignment="1">
      <alignment horizontal="center" vertical="center" wrapText="1"/>
    </xf>
    <xf numFmtId="0" fontId="0" fillId="0" borderId="0" xfId="0"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10" xfId="0" applyFont="1" applyBorder="1" applyAlignment="1">
      <alignment vertical="center"/>
    </xf>
    <xf numFmtId="0" fontId="0" fillId="0" borderId="11" xfId="0" applyBorder="1" applyAlignment="1">
      <alignment vertical="center"/>
    </xf>
    <xf numFmtId="0" fontId="0" fillId="0" borderId="12" xfId="0" applyFont="1" applyBorder="1" applyAlignment="1">
      <alignment vertical="center"/>
    </xf>
    <xf numFmtId="0" fontId="0" fillId="0" borderId="13" xfId="0" applyBorder="1" applyAlignment="1">
      <alignment vertical="center"/>
    </xf>
    <xf numFmtId="0" fontId="0" fillId="0" borderId="14" xfId="0" applyFont="1" applyBorder="1" applyAlignment="1">
      <alignment vertical="center"/>
    </xf>
    <xf numFmtId="0" fontId="0" fillId="0" borderId="15" xfId="0" applyBorder="1" applyAlignment="1">
      <alignment vertical="center"/>
    </xf>
    <xf numFmtId="0" fontId="1" fillId="23" borderId="16" xfId="0" applyFont="1" applyFill="1" applyBorder="1" applyAlignment="1">
      <alignment horizontal="center" vertical="center"/>
    </xf>
    <xf numFmtId="0" fontId="1" fillId="23" borderId="17" xfId="0" applyFont="1" applyFill="1" applyBorder="1" applyAlignment="1">
      <alignment horizontal="center" vertical="center"/>
    </xf>
    <xf numFmtId="0" fontId="0" fillId="0" borderId="0" xfId="0" applyFont="1" applyAlignment="1">
      <alignment vertical="center"/>
    </xf>
    <xf numFmtId="0" fontId="7" fillId="0" borderId="0" xfId="45" applyAlignment="1">
      <alignment vertical="center"/>
    </xf>
    <xf numFmtId="0" fontId="0" fillId="30" borderId="18" xfId="0" applyFont="1" applyFill="1" applyBorder="1" applyAlignment="1">
      <alignment horizontal="left" wrapText="1"/>
    </xf>
    <xf numFmtId="0" fontId="0" fillId="30" borderId="19" xfId="0" applyFont="1" applyFill="1" applyBorder="1" applyAlignment="1">
      <alignment horizontal="left" wrapText="1"/>
    </xf>
    <xf numFmtId="0" fontId="0" fillId="30" borderId="20" xfId="0" applyFont="1" applyFill="1" applyBorder="1" applyAlignment="1">
      <alignment horizontal="left" wrapText="1"/>
    </xf>
    <xf numFmtId="0" fontId="0" fillId="30" borderId="21" xfId="0" applyFont="1" applyFill="1" applyBorder="1" applyAlignment="1">
      <alignment horizontal="left" wrapText="1"/>
    </xf>
    <xf numFmtId="0" fontId="0" fillId="30" borderId="0" xfId="0" applyFont="1" applyFill="1" applyBorder="1" applyAlignment="1">
      <alignment horizontal="left" wrapText="1"/>
    </xf>
    <xf numFmtId="0" fontId="0" fillId="30" borderId="22" xfId="0" applyFont="1" applyFill="1" applyBorder="1" applyAlignment="1">
      <alignment horizontal="left" wrapText="1"/>
    </xf>
    <xf numFmtId="0" fontId="0" fillId="30" borderId="23" xfId="0" applyFont="1" applyFill="1" applyBorder="1" applyAlignment="1">
      <alignment horizontal="left" wrapText="1"/>
    </xf>
    <xf numFmtId="0" fontId="0" fillId="30" borderId="24" xfId="0" applyFont="1" applyFill="1" applyBorder="1" applyAlignment="1">
      <alignment horizontal="left" wrapText="1"/>
    </xf>
    <xf numFmtId="0" fontId="0" fillId="30" borderId="25" xfId="0" applyFont="1" applyFill="1" applyBorder="1" applyAlignment="1">
      <alignment horizontal="left" wrapText="1"/>
    </xf>
    <xf numFmtId="0" fontId="9" fillId="31" borderId="0" xfId="0" applyFont="1" applyFill="1" applyBorder="1" applyAlignment="1">
      <alignment horizontal="center"/>
    </xf>
    <xf numFmtId="0" fontId="2" fillId="31" borderId="0" xfId="0" applyFont="1" applyFill="1" applyBorder="1" applyAlignment="1">
      <alignment horizontal="center"/>
    </xf>
    <xf numFmtId="0" fontId="3" fillId="31" borderId="0" xfId="0" applyFont="1" applyFill="1" applyBorder="1" applyAlignment="1">
      <alignment horizontal="center"/>
    </xf>
    <xf numFmtId="0" fontId="4" fillId="31" borderId="0" xfId="0" applyFont="1" applyFill="1" applyBorder="1" applyAlignment="1">
      <alignment horizontal="center"/>
    </xf>
    <xf numFmtId="0" fontId="5" fillId="31" borderId="0" xfId="0" applyFont="1" applyFill="1" applyBorder="1" applyAlignment="1">
      <alignment horizontal="center"/>
    </xf>
    <xf numFmtId="0" fontId="6" fillId="31"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articulo.mercadolibre.com.co/MCO-405781083-optotipo-software-optometria-oftalmologia-_JM" TargetMode="External" /></Relationships>
</file>

<file path=xl/worksheets/sheet1.xml><?xml version="1.0" encoding="utf-8"?>
<worksheet xmlns="http://schemas.openxmlformats.org/spreadsheetml/2006/main" xmlns:r="http://schemas.openxmlformats.org/officeDocument/2006/relationships">
  <sheetPr>
    <tabColor theme="6" tint="-0.24997000396251678"/>
  </sheetPr>
  <dimension ref="B2:K35"/>
  <sheetViews>
    <sheetView zoomScale="90" zoomScaleNormal="90" zoomScalePageLayoutView="0" workbookViewId="0" topLeftCell="A1">
      <selection activeCell="M19" sqref="M19"/>
    </sheetView>
  </sheetViews>
  <sheetFormatPr defaultColWidth="11.421875" defaultRowHeight="12.75"/>
  <cols>
    <col min="1" max="1" width="5.7109375" style="0" customWidth="1"/>
  </cols>
  <sheetData>
    <row r="2" spans="2:11" ht="18">
      <c r="B2" s="25"/>
      <c r="C2" s="25"/>
      <c r="D2" s="25"/>
      <c r="E2" s="25"/>
      <c r="F2" s="25"/>
      <c r="G2" s="25"/>
      <c r="H2" s="25"/>
      <c r="I2" s="25"/>
      <c r="J2" s="25"/>
      <c r="K2" s="25"/>
    </row>
    <row r="3" spans="2:11" ht="22.5">
      <c r="B3" s="26" t="s">
        <v>35</v>
      </c>
      <c r="C3" s="26"/>
      <c r="D3" s="26"/>
      <c r="E3" s="26"/>
      <c r="F3" s="26"/>
      <c r="G3" s="26"/>
      <c r="H3" s="26"/>
      <c r="I3" s="26"/>
      <c r="J3" s="26"/>
      <c r="K3" s="26"/>
    </row>
    <row r="4" spans="2:11" ht="15">
      <c r="B4" s="27" t="s">
        <v>36</v>
      </c>
      <c r="C4" s="27"/>
      <c r="D4" s="27"/>
      <c r="E4" s="27"/>
      <c r="F4" s="27"/>
      <c r="G4" s="27"/>
      <c r="H4" s="27"/>
      <c r="I4" s="27"/>
      <c r="J4" s="27"/>
      <c r="K4" s="27"/>
    </row>
    <row r="5" spans="2:11" ht="13.5">
      <c r="B5" s="28" t="s">
        <v>37</v>
      </c>
      <c r="C5" s="28"/>
      <c r="D5" s="28"/>
      <c r="E5" s="28"/>
      <c r="F5" s="28"/>
      <c r="G5" s="28"/>
      <c r="H5" s="28"/>
      <c r="I5" s="28"/>
      <c r="J5" s="28"/>
      <c r="K5" s="28"/>
    </row>
    <row r="6" spans="2:11" ht="18">
      <c r="B6" s="24" t="s">
        <v>38</v>
      </c>
      <c r="C6" s="24"/>
      <c r="D6" s="24"/>
      <c r="E6" s="24"/>
      <c r="F6" s="24"/>
      <c r="G6" s="24"/>
      <c r="H6" s="24"/>
      <c r="I6" s="24"/>
      <c r="J6" s="24"/>
      <c r="K6" s="24"/>
    </row>
    <row r="7" spans="2:11" ht="18">
      <c r="B7" s="25"/>
      <c r="C7" s="25"/>
      <c r="D7" s="25"/>
      <c r="E7" s="25"/>
      <c r="F7" s="25"/>
      <c r="G7" s="25"/>
      <c r="H7" s="25"/>
      <c r="I7" s="25"/>
      <c r="J7" s="25"/>
      <c r="K7" s="25"/>
    </row>
    <row r="9" ht="13.5" thickBot="1"/>
    <row r="10" spans="2:11" ht="12.75" customHeight="1">
      <c r="B10" s="15" t="s">
        <v>41</v>
      </c>
      <c r="C10" s="16"/>
      <c r="D10" s="16"/>
      <c r="E10" s="16"/>
      <c r="F10" s="16"/>
      <c r="G10" s="16"/>
      <c r="H10" s="16"/>
      <c r="I10" s="16"/>
      <c r="J10" s="16"/>
      <c r="K10" s="17"/>
    </row>
    <row r="11" spans="2:11" ht="12.75">
      <c r="B11" s="18"/>
      <c r="C11" s="19"/>
      <c r="D11" s="19"/>
      <c r="E11" s="19"/>
      <c r="F11" s="19"/>
      <c r="G11" s="19"/>
      <c r="H11" s="19"/>
      <c r="I11" s="19"/>
      <c r="J11" s="19"/>
      <c r="K11" s="20"/>
    </row>
    <row r="12" spans="2:11" ht="12.75">
      <c r="B12" s="18"/>
      <c r="C12" s="19"/>
      <c r="D12" s="19"/>
      <c r="E12" s="19"/>
      <c r="F12" s="19"/>
      <c r="G12" s="19"/>
      <c r="H12" s="19"/>
      <c r="I12" s="19"/>
      <c r="J12" s="19"/>
      <c r="K12" s="20"/>
    </row>
    <row r="13" spans="2:11" ht="12.75">
      <c r="B13" s="18"/>
      <c r="C13" s="19"/>
      <c r="D13" s="19"/>
      <c r="E13" s="19"/>
      <c r="F13" s="19"/>
      <c r="G13" s="19"/>
      <c r="H13" s="19"/>
      <c r="I13" s="19"/>
      <c r="J13" s="19"/>
      <c r="K13" s="20"/>
    </row>
    <row r="14" spans="2:11" ht="12.75">
      <c r="B14" s="18"/>
      <c r="C14" s="19"/>
      <c r="D14" s="19"/>
      <c r="E14" s="19"/>
      <c r="F14" s="19"/>
      <c r="G14" s="19"/>
      <c r="H14" s="19"/>
      <c r="I14" s="19"/>
      <c r="J14" s="19"/>
      <c r="K14" s="20"/>
    </row>
    <row r="15" spans="2:11" ht="12.75">
      <c r="B15" s="18"/>
      <c r="C15" s="19"/>
      <c r="D15" s="19"/>
      <c r="E15" s="19"/>
      <c r="F15" s="19"/>
      <c r="G15" s="19"/>
      <c r="H15" s="19"/>
      <c r="I15" s="19"/>
      <c r="J15" s="19"/>
      <c r="K15" s="20"/>
    </row>
    <row r="16" spans="2:11" ht="12.75">
      <c r="B16" s="18"/>
      <c r="C16" s="19"/>
      <c r="D16" s="19"/>
      <c r="E16" s="19"/>
      <c r="F16" s="19"/>
      <c r="G16" s="19"/>
      <c r="H16" s="19"/>
      <c r="I16" s="19"/>
      <c r="J16" s="19"/>
      <c r="K16" s="20"/>
    </row>
    <row r="17" spans="2:11" ht="12.75">
      <c r="B17" s="18"/>
      <c r="C17" s="19"/>
      <c r="D17" s="19"/>
      <c r="E17" s="19"/>
      <c r="F17" s="19"/>
      <c r="G17" s="19"/>
      <c r="H17" s="19"/>
      <c r="I17" s="19"/>
      <c r="J17" s="19"/>
      <c r="K17" s="20"/>
    </row>
    <row r="18" spans="2:11" ht="12.75">
      <c r="B18" s="18"/>
      <c r="C18" s="19"/>
      <c r="D18" s="19"/>
      <c r="E18" s="19"/>
      <c r="F18" s="19"/>
      <c r="G18" s="19"/>
      <c r="H18" s="19"/>
      <c r="I18" s="19"/>
      <c r="J18" s="19"/>
      <c r="K18" s="20"/>
    </row>
    <row r="19" spans="2:11" ht="12.75">
      <c r="B19" s="18"/>
      <c r="C19" s="19"/>
      <c r="D19" s="19"/>
      <c r="E19" s="19"/>
      <c r="F19" s="19"/>
      <c r="G19" s="19"/>
      <c r="H19" s="19"/>
      <c r="I19" s="19"/>
      <c r="J19" s="19"/>
      <c r="K19" s="20"/>
    </row>
    <row r="20" spans="2:11" ht="12.75">
      <c r="B20" s="18"/>
      <c r="C20" s="19"/>
      <c r="D20" s="19"/>
      <c r="E20" s="19"/>
      <c r="F20" s="19"/>
      <c r="G20" s="19"/>
      <c r="H20" s="19"/>
      <c r="I20" s="19"/>
      <c r="J20" s="19"/>
      <c r="K20" s="20"/>
    </row>
    <row r="21" spans="2:11" ht="12.75">
      <c r="B21" s="18"/>
      <c r="C21" s="19"/>
      <c r="D21" s="19"/>
      <c r="E21" s="19"/>
      <c r="F21" s="19"/>
      <c r="G21" s="19"/>
      <c r="H21" s="19"/>
      <c r="I21" s="19"/>
      <c r="J21" s="19"/>
      <c r="K21" s="20"/>
    </row>
    <row r="22" spans="2:11" ht="12.75">
      <c r="B22" s="18"/>
      <c r="C22" s="19"/>
      <c r="D22" s="19"/>
      <c r="E22" s="19"/>
      <c r="F22" s="19"/>
      <c r="G22" s="19"/>
      <c r="H22" s="19"/>
      <c r="I22" s="19"/>
      <c r="J22" s="19"/>
      <c r="K22" s="20"/>
    </row>
    <row r="23" spans="2:11" ht="12.75">
      <c r="B23" s="18"/>
      <c r="C23" s="19"/>
      <c r="D23" s="19"/>
      <c r="E23" s="19"/>
      <c r="F23" s="19"/>
      <c r="G23" s="19"/>
      <c r="H23" s="19"/>
      <c r="I23" s="19"/>
      <c r="J23" s="19"/>
      <c r="K23" s="20"/>
    </row>
    <row r="24" spans="2:11" ht="12.75">
      <c r="B24" s="18"/>
      <c r="C24" s="19"/>
      <c r="D24" s="19"/>
      <c r="E24" s="19"/>
      <c r="F24" s="19"/>
      <c r="G24" s="19"/>
      <c r="H24" s="19"/>
      <c r="I24" s="19"/>
      <c r="J24" s="19"/>
      <c r="K24" s="20"/>
    </row>
    <row r="25" spans="2:11" ht="12.75">
      <c r="B25" s="18"/>
      <c r="C25" s="19"/>
      <c r="D25" s="19"/>
      <c r="E25" s="19"/>
      <c r="F25" s="19"/>
      <c r="G25" s="19"/>
      <c r="H25" s="19"/>
      <c r="I25" s="19"/>
      <c r="J25" s="19"/>
      <c r="K25" s="20"/>
    </row>
    <row r="26" spans="2:11" ht="12.75">
      <c r="B26" s="18"/>
      <c r="C26" s="19"/>
      <c r="D26" s="19"/>
      <c r="E26" s="19"/>
      <c r="F26" s="19"/>
      <c r="G26" s="19"/>
      <c r="H26" s="19"/>
      <c r="I26" s="19"/>
      <c r="J26" s="19"/>
      <c r="K26" s="20"/>
    </row>
    <row r="27" spans="2:11" ht="12.75">
      <c r="B27" s="18"/>
      <c r="C27" s="19"/>
      <c r="D27" s="19"/>
      <c r="E27" s="19"/>
      <c r="F27" s="19"/>
      <c r="G27" s="19"/>
      <c r="H27" s="19"/>
      <c r="I27" s="19"/>
      <c r="J27" s="19"/>
      <c r="K27" s="20"/>
    </row>
    <row r="28" spans="2:11" ht="12.75">
      <c r="B28" s="18"/>
      <c r="C28" s="19"/>
      <c r="D28" s="19"/>
      <c r="E28" s="19"/>
      <c r="F28" s="19"/>
      <c r="G28" s="19"/>
      <c r="H28" s="19"/>
      <c r="I28" s="19"/>
      <c r="J28" s="19"/>
      <c r="K28" s="20"/>
    </row>
    <row r="29" spans="2:11" ht="12.75">
      <c r="B29" s="18"/>
      <c r="C29" s="19"/>
      <c r="D29" s="19"/>
      <c r="E29" s="19"/>
      <c r="F29" s="19"/>
      <c r="G29" s="19"/>
      <c r="H29" s="19"/>
      <c r="I29" s="19"/>
      <c r="J29" s="19"/>
      <c r="K29" s="20"/>
    </row>
    <row r="30" spans="2:11" ht="12.75">
      <c r="B30" s="18"/>
      <c r="C30" s="19"/>
      <c r="D30" s="19"/>
      <c r="E30" s="19"/>
      <c r="F30" s="19"/>
      <c r="G30" s="19"/>
      <c r="H30" s="19"/>
      <c r="I30" s="19"/>
      <c r="J30" s="19"/>
      <c r="K30" s="20"/>
    </row>
    <row r="31" spans="2:11" ht="12.75">
      <c r="B31" s="18"/>
      <c r="C31" s="19"/>
      <c r="D31" s="19"/>
      <c r="E31" s="19"/>
      <c r="F31" s="19"/>
      <c r="G31" s="19"/>
      <c r="H31" s="19"/>
      <c r="I31" s="19"/>
      <c r="J31" s="19"/>
      <c r="K31" s="20"/>
    </row>
    <row r="32" spans="2:11" ht="12.75">
      <c r="B32" s="18"/>
      <c r="C32" s="19"/>
      <c r="D32" s="19"/>
      <c r="E32" s="19"/>
      <c r="F32" s="19"/>
      <c r="G32" s="19"/>
      <c r="H32" s="19"/>
      <c r="I32" s="19"/>
      <c r="J32" s="19"/>
      <c r="K32" s="20"/>
    </row>
    <row r="33" spans="2:11" ht="12.75">
      <c r="B33" s="18"/>
      <c r="C33" s="19"/>
      <c r="D33" s="19"/>
      <c r="E33" s="19"/>
      <c r="F33" s="19"/>
      <c r="G33" s="19"/>
      <c r="H33" s="19"/>
      <c r="I33" s="19"/>
      <c r="J33" s="19"/>
      <c r="K33" s="20"/>
    </row>
    <row r="34" spans="2:11" ht="12.75">
      <c r="B34" s="18"/>
      <c r="C34" s="19"/>
      <c r="D34" s="19"/>
      <c r="E34" s="19"/>
      <c r="F34" s="19"/>
      <c r="G34" s="19"/>
      <c r="H34" s="19"/>
      <c r="I34" s="19"/>
      <c r="J34" s="19"/>
      <c r="K34" s="20"/>
    </row>
    <row r="35" spans="2:11" ht="13.5" thickBot="1">
      <c r="B35" s="21"/>
      <c r="C35" s="22"/>
      <c r="D35" s="22"/>
      <c r="E35" s="22"/>
      <c r="F35" s="22"/>
      <c r="G35" s="22"/>
      <c r="H35" s="22"/>
      <c r="I35" s="22"/>
      <c r="J35" s="22"/>
      <c r="K35" s="23"/>
    </row>
  </sheetData>
  <sheetProtection/>
  <mergeCells count="7">
    <mergeCell ref="B10:K35"/>
    <mergeCell ref="B6:K6"/>
    <mergeCell ref="B7:K7"/>
    <mergeCell ref="B2:K2"/>
    <mergeCell ref="B3:K3"/>
    <mergeCell ref="B4:K4"/>
    <mergeCell ref="B5:K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5" tint="-0.24997000396251678"/>
  </sheetPr>
  <dimension ref="B3:N42"/>
  <sheetViews>
    <sheetView tabSelected="1" zoomScale="90" zoomScaleNormal="90" zoomScalePageLayoutView="0" workbookViewId="0" topLeftCell="A1">
      <selection activeCell="Q9" sqref="Q9"/>
    </sheetView>
  </sheetViews>
  <sheetFormatPr defaultColWidth="11.421875" defaultRowHeight="12.75"/>
  <cols>
    <col min="1" max="1" width="4.00390625" style="2" customWidth="1"/>
    <col min="2" max="2" width="6.00390625" style="2" customWidth="1"/>
    <col min="3" max="3" width="43.140625" style="2" customWidth="1"/>
    <col min="4" max="4" width="19.140625" style="2" bestFit="1" customWidth="1"/>
    <col min="5" max="5" width="15.421875" style="2" customWidth="1"/>
    <col min="6" max="6" width="12.7109375" style="2" customWidth="1"/>
    <col min="7" max="8" width="11.421875" style="2" customWidth="1"/>
    <col min="9" max="9" width="14.140625" style="2" customWidth="1"/>
    <col min="10" max="10" width="13.28125" style="2" customWidth="1"/>
    <col min="11" max="11" width="13.00390625" style="2" customWidth="1"/>
    <col min="12" max="12" width="12.140625" style="2" customWidth="1"/>
    <col min="13" max="13" width="16.421875" style="2" customWidth="1"/>
    <col min="14" max="14" width="16.7109375" style="2" bestFit="1" customWidth="1"/>
    <col min="15" max="16384" width="11.421875" style="2" customWidth="1"/>
  </cols>
  <sheetData>
    <row r="3" spans="2:11" ht="18">
      <c r="B3" s="29" t="s">
        <v>42</v>
      </c>
      <c r="C3" s="29"/>
      <c r="D3" s="29"/>
      <c r="E3" s="29"/>
      <c r="F3" s="29"/>
      <c r="G3" s="29"/>
      <c r="H3" s="29"/>
      <c r="I3" s="29"/>
      <c r="J3" s="29"/>
      <c r="K3" s="29"/>
    </row>
    <row r="6" spans="2:14" s="1" customFormat="1" ht="38.25">
      <c r="B6" s="1" t="s">
        <v>23</v>
      </c>
      <c r="C6" s="1" t="s">
        <v>43</v>
      </c>
      <c r="D6" s="1" t="s">
        <v>44</v>
      </c>
      <c r="E6" s="1" t="s">
        <v>45</v>
      </c>
      <c r="F6" s="1" t="s">
        <v>28</v>
      </c>
      <c r="G6" s="1" t="s">
        <v>53</v>
      </c>
      <c r="H6" s="1" t="s">
        <v>25</v>
      </c>
      <c r="I6" s="1" t="s">
        <v>46</v>
      </c>
      <c r="J6" s="1" t="s">
        <v>47</v>
      </c>
      <c r="K6" s="1" t="s">
        <v>48</v>
      </c>
      <c r="L6" s="1" t="s">
        <v>49</v>
      </c>
      <c r="M6" s="1" t="s">
        <v>50</v>
      </c>
      <c r="N6" s="1" t="s">
        <v>51</v>
      </c>
    </row>
    <row r="7" spans="2:14" ht="12.75">
      <c r="B7" s="2">
        <v>1</v>
      </c>
      <c r="C7" s="3" t="s">
        <v>1</v>
      </c>
      <c r="D7" s="3" t="s">
        <v>52</v>
      </c>
      <c r="E7" s="3" t="s">
        <v>24</v>
      </c>
      <c r="F7" s="2">
        <v>30</v>
      </c>
      <c r="G7" s="2">
        <v>800</v>
      </c>
      <c r="H7" s="2">
        <f>+F7*G7</f>
        <v>24000</v>
      </c>
      <c r="I7" s="2">
        <f>+G7*10%</f>
        <v>80</v>
      </c>
      <c r="J7" s="2">
        <f>+G7*5%</f>
        <v>40</v>
      </c>
      <c r="M7" s="14" t="str">
        <f>IF(E7&lt;&gt;E7,"1","2")</f>
        <v>2</v>
      </c>
      <c r="N7" s="2" t="str">
        <f>IF(G7&lt;5000,"A","B")</f>
        <v>A</v>
      </c>
    </row>
    <row r="8" spans="2:14" ht="12.75">
      <c r="B8" s="2">
        <v>2</v>
      </c>
      <c r="C8" s="4" t="s">
        <v>5</v>
      </c>
      <c r="D8" s="3" t="s">
        <v>52</v>
      </c>
      <c r="E8" s="3" t="s">
        <v>24</v>
      </c>
      <c r="F8" s="2">
        <v>7</v>
      </c>
      <c r="G8" s="2">
        <v>3560</v>
      </c>
      <c r="H8" s="2">
        <f aca="true" t="shared" si="0" ref="H8:H33">+F8*G8</f>
        <v>24920</v>
      </c>
      <c r="I8" s="2">
        <f>+G8*10%</f>
        <v>356</v>
      </c>
      <c r="J8" s="2">
        <f>+G8*5%</f>
        <v>178</v>
      </c>
      <c r="M8" s="14" t="str">
        <f aca="true" t="shared" si="1" ref="M8:M33">IF(E8&lt;&gt;E8,"1","2")</f>
        <v>2</v>
      </c>
      <c r="N8" s="2" t="str">
        <f aca="true" t="shared" si="2" ref="N8:N33">IF(G8&lt;5000,"A","B")</f>
        <v>A</v>
      </c>
    </row>
    <row r="9" spans="2:14" ht="12.75">
      <c r="B9" s="2">
        <v>3</v>
      </c>
      <c r="C9" s="3" t="s">
        <v>18</v>
      </c>
      <c r="D9" s="3" t="s">
        <v>54</v>
      </c>
      <c r="E9" s="3" t="s">
        <v>24</v>
      </c>
      <c r="F9" s="2">
        <v>16</v>
      </c>
      <c r="G9" s="2">
        <v>15000</v>
      </c>
      <c r="H9" s="2">
        <f t="shared" si="0"/>
        <v>240000</v>
      </c>
      <c r="J9" s="2">
        <f>+G9*5%</f>
        <v>750</v>
      </c>
      <c r="K9" s="2">
        <f>+G9*20%</f>
        <v>3000</v>
      </c>
      <c r="M9" s="14" t="str">
        <f t="shared" si="1"/>
        <v>2</v>
      </c>
      <c r="N9" s="2" t="str">
        <f t="shared" si="2"/>
        <v>B</v>
      </c>
    </row>
    <row r="10" spans="2:14" ht="12.75">
      <c r="B10" s="2">
        <v>4</v>
      </c>
      <c r="C10" s="3" t="s">
        <v>19</v>
      </c>
      <c r="D10" s="3" t="s">
        <v>54</v>
      </c>
      <c r="E10" s="3" t="s">
        <v>24</v>
      </c>
      <c r="F10" s="2">
        <v>35</v>
      </c>
      <c r="G10" s="2">
        <v>1000</v>
      </c>
      <c r="H10" s="2">
        <f t="shared" si="0"/>
        <v>35000</v>
      </c>
      <c r="J10" s="2">
        <f>+G10*5%</f>
        <v>50</v>
      </c>
      <c r="M10" s="14" t="str">
        <f t="shared" si="1"/>
        <v>2</v>
      </c>
      <c r="N10" s="2" t="str">
        <f t="shared" si="2"/>
        <v>A</v>
      </c>
    </row>
    <row r="11" spans="2:14" ht="12.75">
      <c r="B11" s="2">
        <v>5</v>
      </c>
      <c r="C11" s="3" t="s">
        <v>21</v>
      </c>
      <c r="D11" s="3" t="s">
        <v>52</v>
      </c>
      <c r="E11" s="13" t="s">
        <v>40</v>
      </c>
      <c r="F11" s="2">
        <v>28</v>
      </c>
      <c r="G11" s="2">
        <v>6000</v>
      </c>
      <c r="H11" s="2">
        <f t="shared" si="0"/>
        <v>168000</v>
      </c>
      <c r="I11" s="2">
        <f>+G11*10%</f>
        <v>600</v>
      </c>
      <c r="J11" s="2">
        <f>+G11*20%</f>
        <v>1200</v>
      </c>
      <c r="M11" s="14" t="str">
        <f>IF(E11=E7,"2","1")</f>
        <v>1</v>
      </c>
      <c r="N11" s="2" t="str">
        <f t="shared" si="2"/>
        <v>B</v>
      </c>
    </row>
    <row r="12" spans="2:14" ht="12.75">
      <c r="B12" s="2">
        <v>6</v>
      </c>
      <c r="C12" s="3" t="s">
        <v>4</v>
      </c>
      <c r="D12" s="3" t="s">
        <v>52</v>
      </c>
      <c r="E12" s="3" t="s">
        <v>24</v>
      </c>
      <c r="F12" s="2">
        <v>17</v>
      </c>
      <c r="G12" s="2">
        <v>5870</v>
      </c>
      <c r="H12" s="2">
        <f t="shared" si="0"/>
        <v>99790</v>
      </c>
      <c r="I12" s="2">
        <f>+G12*10%</f>
        <v>587</v>
      </c>
      <c r="J12" s="2">
        <f aca="true" t="shared" si="3" ref="J12:J19">+G12*5%</f>
        <v>293.5</v>
      </c>
      <c r="M12" s="14" t="str">
        <f t="shared" si="1"/>
        <v>2</v>
      </c>
      <c r="N12" s="2" t="str">
        <f t="shared" si="2"/>
        <v>B</v>
      </c>
    </row>
    <row r="13" spans="2:14" ht="12.75">
      <c r="B13" s="2">
        <v>7</v>
      </c>
      <c r="C13" s="3" t="s">
        <v>2</v>
      </c>
      <c r="D13" s="3" t="s">
        <v>52</v>
      </c>
      <c r="E13" s="3" t="s">
        <v>24</v>
      </c>
      <c r="F13" s="2">
        <v>25</v>
      </c>
      <c r="G13" s="2">
        <v>2500</v>
      </c>
      <c r="H13" s="2">
        <f t="shared" si="0"/>
        <v>62500</v>
      </c>
      <c r="I13" s="2">
        <f>+G13*10%</f>
        <v>250</v>
      </c>
      <c r="J13" s="2">
        <f t="shared" si="3"/>
        <v>125</v>
      </c>
      <c r="M13" s="14" t="str">
        <f t="shared" si="1"/>
        <v>2</v>
      </c>
      <c r="N13" s="2" t="str">
        <f t="shared" si="2"/>
        <v>A</v>
      </c>
    </row>
    <row r="14" spans="2:14" ht="12.75">
      <c r="B14" s="2">
        <v>8</v>
      </c>
      <c r="C14" s="3" t="s">
        <v>3</v>
      </c>
      <c r="D14" s="3" t="s">
        <v>52</v>
      </c>
      <c r="E14" s="3" t="s">
        <v>24</v>
      </c>
      <c r="F14" s="2">
        <v>11</v>
      </c>
      <c r="G14" s="2">
        <v>2360</v>
      </c>
      <c r="H14" s="2">
        <f t="shared" si="0"/>
        <v>25960</v>
      </c>
      <c r="I14" s="2">
        <f>+G14*10%</f>
        <v>236</v>
      </c>
      <c r="J14" s="2">
        <f t="shared" si="3"/>
        <v>118</v>
      </c>
      <c r="M14" s="14" t="str">
        <f t="shared" si="1"/>
        <v>2</v>
      </c>
      <c r="N14" s="2" t="str">
        <f t="shared" si="2"/>
        <v>A</v>
      </c>
    </row>
    <row r="15" spans="2:14" ht="12.75">
      <c r="B15" s="2">
        <v>9</v>
      </c>
      <c r="C15" s="3" t="s">
        <v>13</v>
      </c>
      <c r="D15" s="3" t="s">
        <v>54</v>
      </c>
      <c r="E15" s="3" t="s">
        <v>24</v>
      </c>
      <c r="F15" s="2">
        <v>14</v>
      </c>
      <c r="G15" s="2">
        <v>4987</v>
      </c>
      <c r="H15" s="2">
        <f t="shared" si="0"/>
        <v>69818</v>
      </c>
      <c r="J15" s="2">
        <f t="shared" si="3"/>
        <v>249.35000000000002</v>
      </c>
      <c r="M15" s="14" t="str">
        <f t="shared" si="1"/>
        <v>2</v>
      </c>
      <c r="N15" s="2" t="str">
        <f t="shared" si="2"/>
        <v>A</v>
      </c>
    </row>
    <row r="16" spans="2:14" ht="12.75">
      <c r="B16" s="2">
        <v>10</v>
      </c>
      <c r="C16" s="3" t="s">
        <v>56</v>
      </c>
      <c r="D16" s="3" t="s">
        <v>20</v>
      </c>
      <c r="E16" s="13" t="s">
        <v>39</v>
      </c>
      <c r="F16" s="2">
        <v>15</v>
      </c>
      <c r="G16" s="2">
        <v>150000</v>
      </c>
      <c r="H16" s="2">
        <f t="shared" si="0"/>
        <v>2250000</v>
      </c>
      <c r="J16" s="2">
        <f t="shared" si="3"/>
        <v>7500</v>
      </c>
      <c r="L16" s="2">
        <f>+(Productos!G16*10%)+G16</f>
        <v>165000</v>
      </c>
      <c r="M16" s="14" t="str">
        <f t="shared" si="1"/>
        <v>2</v>
      </c>
      <c r="N16" s="2" t="str">
        <f t="shared" si="2"/>
        <v>B</v>
      </c>
    </row>
    <row r="17" spans="2:14" ht="12.75">
      <c r="B17" s="2">
        <v>11</v>
      </c>
      <c r="C17" s="3" t="s">
        <v>8</v>
      </c>
      <c r="D17" s="3" t="s">
        <v>52</v>
      </c>
      <c r="E17" s="3" t="s">
        <v>24</v>
      </c>
      <c r="F17" s="2">
        <v>38</v>
      </c>
      <c r="G17" s="2">
        <v>5800</v>
      </c>
      <c r="H17" s="2">
        <f t="shared" si="0"/>
        <v>220400</v>
      </c>
      <c r="I17" s="2">
        <f>+G17*10%</f>
        <v>580</v>
      </c>
      <c r="J17" s="2">
        <f t="shared" si="3"/>
        <v>290</v>
      </c>
      <c r="M17" s="14" t="str">
        <f t="shared" si="1"/>
        <v>2</v>
      </c>
      <c r="N17" s="2" t="str">
        <f t="shared" si="2"/>
        <v>B</v>
      </c>
    </row>
    <row r="18" spans="2:14" ht="12.75">
      <c r="B18" s="2">
        <v>12</v>
      </c>
      <c r="C18" s="3" t="s">
        <v>9</v>
      </c>
      <c r="D18" s="3" t="s">
        <v>52</v>
      </c>
      <c r="E18" s="3" t="s">
        <v>24</v>
      </c>
      <c r="F18" s="2">
        <v>45</v>
      </c>
      <c r="G18" s="2">
        <v>2500</v>
      </c>
      <c r="H18" s="2">
        <f t="shared" si="0"/>
        <v>112500</v>
      </c>
      <c r="I18" s="2">
        <f>+G18*10%</f>
        <v>250</v>
      </c>
      <c r="J18" s="2">
        <f t="shared" si="3"/>
        <v>125</v>
      </c>
      <c r="M18" s="14" t="str">
        <f t="shared" si="1"/>
        <v>2</v>
      </c>
      <c r="N18" s="2" t="str">
        <f t="shared" si="2"/>
        <v>A</v>
      </c>
    </row>
    <row r="19" spans="2:14" ht="12.75">
      <c r="B19" s="2">
        <v>13</v>
      </c>
      <c r="C19" s="3" t="s">
        <v>7</v>
      </c>
      <c r="D19" s="3" t="s">
        <v>52</v>
      </c>
      <c r="E19" s="3" t="s">
        <v>24</v>
      </c>
      <c r="F19" s="2">
        <v>6</v>
      </c>
      <c r="G19" s="2">
        <v>10200</v>
      </c>
      <c r="H19" s="2">
        <f t="shared" si="0"/>
        <v>61200</v>
      </c>
      <c r="I19" s="2">
        <f>+G19*10%</f>
        <v>1020</v>
      </c>
      <c r="J19" s="2">
        <f t="shared" si="3"/>
        <v>510</v>
      </c>
      <c r="M19" s="14" t="str">
        <f t="shared" si="1"/>
        <v>2</v>
      </c>
      <c r="N19" s="2" t="str">
        <f t="shared" si="2"/>
        <v>B</v>
      </c>
    </row>
    <row r="20" spans="2:14" ht="12.75">
      <c r="B20" s="2">
        <v>14</v>
      </c>
      <c r="C20" s="3" t="s">
        <v>22</v>
      </c>
      <c r="D20" s="3" t="s">
        <v>52</v>
      </c>
      <c r="E20" s="13" t="s">
        <v>40</v>
      </c>
      <c r="F20" s="2">
        <v>26</v>
      </c>
      <c r="G20" s="2">
        <v>1200</v>
      </c>
      <c r="H20" s="2">
        <f t="shared" si="0"/>
        <v>31200</v>
      </c>
      <c r="I20" s="2">
        <f>+G20*10%</f>
        <v>120</v>
      </c>
      <c r="J20" s="2">
        <f>+G20*20%</f>
        <v>240</v>
      </c>
      <c r="M20" s="14" t="str">
        <f>IF(E20=E20,"1","2")</f>
        <v>1</v>
      </c>
      <c r="N20" s="2" t="str">
        <f t="shared" si="2"/>
        <v>A</v>
      </c>
    </row>
    <row r="21" spans="2:14" ht="12.75">
      <c r="B21" s="2">
        <v>15</v>
      </c>
      <c r="C21" s="3" t="s">
        <v>6</v>
      </c>
      <c r="D21" s="3" t="s">
        <v>52</v>
      </c>
      <c r="E21" s="3" t="s">
        <v>24</v>
      </c>
      <c r="F21" s="2">
        <v>13</v>
      </c>
      <c r="G21" s="2">
        <v>12300</v>
      </c>
      <c r="H21" s="2">
        <f t="shared" si="0"/>
        <v>159900</v>
      </c>
      <c r="I21" s="2">
        <f>+G21*10%</f>
        <v>1230</v>
      </c>
      <c r="J21" s="2">
        <f aca="true" t="shared" si="4" ref="J21:J28">+G21*5%</f>
        <v>615</v>
      </c>
      <c r="M21" s="14" t="str">
        <f t="shared" si="1"/>
        <v>2</v>
      </c>
      <c r="N21" s="2" t="str">
        <f t="shared" si="2"/>
        <v>B</v>
      </c>
    </row>
    <row r="22" spans="2:14" ht="12.75">
      <c r="B22" s="2">
        <v>16</v>
      </c>
      <c r="C22" s="3" t="s">
        <v>14</v>
      </c>
      <c r="D22" s="3" t="s">
        <v>54</v>
      </c>
      <c r="E22" s="3" t="s">
        <v>24</v>
      </c>
      <c r="F22" s="2">
        <v>16</v>
      </c>
      <c r="G22" s="2">
        <v>5980</v>
      </c>
      <c r="H22" s="2">
        <f t="shared" si="0"/>
        <v>95680</v>
      </c>
      <c r="J22" s="2">
        <f t="shared" si="4"/>
        <v>299</v>
      </c>
      <c r="K22" s="2">
        <f>+G22*20%</f>
        <v>1196</v>
      </c>
      <c r="M22" s="14" t="str">
        <f t="shared" si="1"/>
        <v>2</v>
      </c>
      <c r="N22" s="2" t="str">
        <f t="shared" si="2"/>
        <v>B</v>
      </c>
    </row>
    <row r="23" spans="2:14" ht="12.75">
      <c r="B23" s="2">
        <v>17</v>
      </c>
      <c r="C23" s="2" t="s">
        <v>12</v>
      </c>
      <c r="D23" s="3" t="s">
        <v>54</v>
      </c>
      <c r="E23" s="3" t="s">
        <v>24</v>
      </c>
      <c r="F23" s="2">
        <v>13</v>
      </c>
      <c r="G23" s="2">
        <v>10259</v>
      </c>
      <c r="H23" s="2">
        <f t="shared" si="0"/>
        <v>133367</v>
      </c>
      <c r="J23" s="2">
        <f t="shared" si="4"/>
        <v>512.95</v>
      </c>
      <c r="K23" s="2">
        <f>+G23*20%</f>
        <v>2051.8</v>
      </c>
      <c r="M23" s="14" t="str">
        <f t="shared" si="1"/>
        <v>2</v>
      </c>
      <c r="N23" s="2" t="str">
        <f t="shared" si="2"/>
        <v>B</v>
      </c>
    </row>
    <row r="24" spans="2:14" ht="12.75">
      <c r="B24" s="2">
        <v>18</v>
      </c>
      <c r="C24" s="3" t="s">
        <v>15</v>
      </c>
      <c r="D24" s="3" t="s">
        <v>54</v>
      </c>
      <c r="E24" s="3" t="s">
        <v>24</v>
      </c>
      <c r="F24" s="2">
        <v>7</v>
      </c>
      <c r="G24" s="2">
        <v>5000</v>
      </c>
      <c r="H24" s="2">
        <f t="shared" si="0"/>
        <v>35000</v>
      </c>
      <c r="J24" s="2">
        <f t="shared" si="4"/>
        <v>250</v>
      </c>
      <c r="M24" s="14" t="str">
        <f t="shared" si="1"/>
        <v>2</v>
      </c>
      <c r="N24" s="2" t="str">
        <f t="shared" si="2"/>
        <v>B</v>
      </c>
    </row>
    <row r="25" spans="2:14" ht="12.75">
      <c r="B25" s="2">
        <v>19</v>
      </c>
      <c r="C25" s="3" t="s">
        <v>17</v>
      </c>
      <c r="D25" s="3" t="s">
        <v>54</v>
      </c>
      <c r="E25" s="3" t="s">
        <v>24</v>
      </c>
      <c r="F25" s="2">
        <v>27</v>
      </c>
      <c r="G25" s="2">
        <v>25000</v>
      </c>
      <c r="H25" s="2">
        <f t="shared" si="0"/>
        <v>675000</v>
      </c>
      <c r="J25" s="2">
        <f t="shared" si="4"/>
        <v>1250</v>
      </c>
      <c r="K25" s="2">
        <f>+G25*20%</f>
        <v>5000</v>
      </c>
      <c r="M25" s="14" t="str">
        <f t="shared" si="1"/>
        <v>2</v>
      </c>
      <c r="N25" s="2" t="str">
        <f t="shared" si="2"/>
        <v>B</v>
      </c>
    </row>
    <row r="26" spans="2:14" ht="12.75">
      <c r="B26" s="2">
        <v>20</v>
      </c>
      <c r="C26" s="3" t="s">
        <v>58</v>
      </c>
      <c r="D26" s="3" t="s">
        <v>20</v>
      </c>
      <c r="E26" s="3" t="s">
        <v>24</v>
      </c>
      <c r="F26" s="2">
        <v>30</v>
      </c>
      <c r="G26" s="2">
        <v>25000</v>
      </c>
      <c r="H26" s="2">
        <f t="shared" si="0"/>
        <v>750000</v>
      </c>
      <c r="J26" s="2">
        <f t="shared" si="4"/>
        <v>1250</v>
      </c>
      <c r="L26" s="2">
        <f>+(Productos!G26*10%)+G26</f>
        <v>27500</v>
      </c>
      <c r="M26" s="14" t="str">
        <f t="shared" si="1"/>
        <v>2</v>
      </c>
      <c r="N26" s="2" t="str">
        <f t="shared" si="2"/>
        <v>B</v>
      </c>
    </row>
    <row r="27" spans="2:14" ht="25.5">
      <c r="B27" s="2">
        <v>21</v>
      </c>
      <c r="C27" s="4" t="s">
        <v>16</v>
      </c>
      <c r="D27" s="3" t="s">
        <v>54</v>
      </c>
      <c r="E27" s="3" t="s">
        <v>24</v>
      </c>
      <c r="F27" s="2">
        <v>3</v>
      </c>
      <c r="G27" s="2">
        <v>19820</v>
      </c>
      <c r="H27" s="2">
        <f t="shared" si="0"/>
        <v>59460</v>
      </c>
      <c r="J27" s="2">
        <f t="shared" si="4"/>
        <v>991</v>
      </c>
      <c r="K27" s="2">
        <f>+G27*20%</f>
        <v>3964</v>
      </c>
      <c r="M27" s="14" t="str">
        <f t="shared" si="1"/>
        <v>2</v>
      </c>
      <c r="N27" s="2" t="str">
        <f t="shared" si="2"/>
        <v>B</v>
      </c>
    </row>
    <row r="28" spans="2:14" ht="12.75">
      <c r="B28" s="2">
        <v>22</v>
      </c>
      <c r="C28" s="3" t="s">
        <v>55</v>
      </c>
      <c r="D28" s="3" t="s">
        <v>20</v>
      </c>
      <c r="E28" s="3" t="s">
        <v>24</v>
      </c>
      <c r="F28" s="2">
        <v>2</v>
      </c>
      <c r="G28" s="2">
        <v>25000</v>
      </c>
      <c r="H28" s="2">
        <f t="shared" si="0"/>
        <v>50000</v>
      </c>
      <c r="J28" s="2">
        <f t="shared" si="4"/>
        <v>1250</v>
      </c>
      <c r="L28" s="2">
        <f>+(Productos!G28*10%)+G28</f>
        <v>27500</v>
      </c>
      <c r="M28" s="14" t="str">
        <f t="shared" si="1"/>
        <v>2</v>
      </c>
      <c r="N28" s="2" t="str">
        <f t="shared" si="2"/>
        <v>B</v>
      </c>
    </row>
    <row r="29" spans="2:14" ht="12.75">
      <c r="B29" s="2">
        <v>23</v>
      </c>
      <c r="C29" s="3" t="s">
        <v>10</v>
      </c>
      <c r="D29" s="3" t="s">
        <v>52</v>
      </c>
      <c r="E29" s="13" t="s">
        <v>40</v>
      </c>
      <c r="F29" s="2">
        <v>22</v>
      </c>
      <c r="G29" s="2">
        <v>4750</v>
      </c>
      <c r="H29" s="2">
        <f t="shared" si="0"/>
        <v>104500</v>
      </c>
      <c r="I29" s="2">
        <f>+G29*10%</f>
        <v>475</v>
      </c>
      <c r="J29" s="2">
        <f>+G29*20%</f>
        <v>950</v>
      </c>
      <c r="M29" s="14" t="str">
        <f>IF(E29=E29,"1","2")</f>
        <v>1</v>
      </c>
      <c r="N29" s="2" t="str">
        <f t="shared" si="2"/>
        <v>A</v>
      </c>
    </row>
    <row r="30" spans="2:14" ht="12.75">
      <c r="B30" s="2">
        <v>24</v>
      </c>
      <c r="C30" s="3" t="s">
        <v>57</v>
      </c>
      <c r="D30" s="3" t="s">
        <v>20</v>
      </c>
      <c r="E30" s="3" t="s">
        <v>24</v>
      </c>
      <c r="F30" s="2">
        <v>10</v>
      </c>
      <c r="G30" s="2">
        <v>35000</v>
      </c>
      <c r="H30" s="2">
        <f t="shared" si="0"/>
        <v>350000</v>
      </c>
      <c r="J30" s="2">
        <f>+G30*5%</f>
        <v>1750</v>
      </c>
      <c r="L30" s="2">
        <f>+(Productos!G30*10%)+G30</f>
        <v>38500</v>
      </c>
      <c r="M30" s="14" t="str">
        <f t="shared" si="1"/>
        <v>2</v>
      </c>
      <c r="N30" s="2" t="str">
        <f t="shared" si="2"/>
        <v>B</v>
      </c>
    </row>
    <row r="31" spans="2:14" ht="12.75">
      <c r="B31" s="2">
        <v>25</v>
      </c>
      <c r="C31" s="3" t="s">
        <v>11</v>
      </c>
      <c r="D31" s="3" t="s">
        <v>52</v>
      </c>
      <c r="E31" s="3" t="s">
        <v>24</v>
      </c>
      <c r="F31" s="2">
        <v>46</v>
      </c>
      <c r="G31" s="2">
        <v>3540</v>
      </c>
      <c r="H31" s="2">
        <f t="shared" si="0"/>
        <v>162840</v>
      </c>
      <c r="I31" s="2">
        <f>+G31*10%</f>
        <v>354</v>
      </c>
      <c r="J31" s="2">
        <f>+G31*5%</f>
        <v>177</v>
      </c>
      <c r="M31" s="14" t="str">
        <f t="shared" si="1"/>
        <v>2</v>
      </c>
      <c r="N31" s="2" t="str">
        <f t="shared" si="2"/>
        <v>A</v>
      </c>
    </row>
    <row r="32" spans="2:14" ht="12.75">
      <c r="B32" s="2">
        <v>26</v>
      </c>
      <c r="C32" s="3" t="s">
        <v>59</v>
      </c>
      <c r="D32" s="3" t="s">
        <v>52</v>
      </c>
      <c r="E32" s="3" t="s">
        <v>24</v>
      </c>
      <c r="F32" s="2">
        <v>15</v>
      </c>
      <c r="G32" s="2">
        <v>8700</v>
      </c>
      <c r="H32" s="2">
        <f t="shared" si="0"/>
        <v>130500</v>
      </c>
      <c r="I32" s="2">
        <f>+G32*10%</f>
        <v>870</v>
      </c>
      <c r="J32" s="2">
        <f>+G32*5%</f>
        <v>435</v>
      </c>
      <c r="M32" s="14" t="str">
        <f t="shared" si="1"/>
        <v>2</v>
      </c>
      <c r="N32" s="2" t="str">
        <f t="shared" si="2"/>
        <v>B</v>
      </c>
    </row>
    <row r="33" spans="2:14" ht="12.75">
      <c r="B33" s="2">
        <v>27</v>
      </c>
      <c r="C33" s="3" t="s">
        <v>0</v>
      </c>
      <c r="D33" s="3" t="s">
        <v>52</v>
      </c>
      <c r="E33" s="3" t="s">
        <v>24</v>
      </c>
      <c r="F33" s="2">
        <v>12</v>
      </c>
      <c r="G33" s="2">
        <v>9800</v>
      </c>
      <c r="H33" s="2">
        <f t="shared" si="0"/>
        <v>117600</v>
      </c>
      <c r="I33" s="2">
        <f>+G33*10%</f>
        <v>980</v>
      </c>
      <c r="J33" s="2">
        <f>+G33*5%</f>
        <v>490</v>
      </c>
      <c r="M33" s="14" t="str">
        <f t="shared" si="1"/>
        <v>2</v>
      </c>
      <c r="N33" s="2" t="str">
        <f t="shared" si="2"/>
        <v>B</v>
      </c>
    </row>
    <row r="35" ht="13.5" thickBot="1"/>
    <row r="36" spans="3:4" ht="13.5" thickBot="1">
      <c r="C36" s="11" t="s">
        <v>33</v>
      </c>
      <c r="D36" s="12" t="s">
        <v>34</v>
      </c>
    </row>
    <row r="37" spans="3:4" ht="12.75">
      <c r="C37" s="5" t="s">
        <v>26</v>
      </c>
      <c r="D37" s="6"/>
    </row>
    <row r="38" spans="3:4" ht="12.75">
      <c r="C38" s="7" t="s">
        <v>27</v>
      </c>
      <c r="D38" s="8"/>
    </row>
    <row r="39" spans="3:4" ht="12.75">
      <c r="C39" s="7" t="s">
        <v>29</v>
      </c>
      <c r="D39" s="8"/>
    </row>
    <row r="40" spans="3:4" ht="12.75">
      <c r="C40" s="7" t="s">
        <v>30</v>
      </c>
      <c r="D40" s="8"/>
    </row>
    <row r="41" spans="3:4" ht="12.75">
      <c r="C41" s="7" t="s">
        <v>31</v>
      </c>
      <c r="D41" s="8"/>
    </row>
    <row r="42" spans="3:4" ht="13.5" thickBot="1">
      <c r="C42" s="9" t="s">
        <v>32</v>
      </c>
      <c r="D42" s="10"/>
    </row>
  </sheetData>
  <sheetProtection/>
  <mergeCells count="1">
    <mergeCell ref="B3:K3"/>
  </mergeCells>
  <hyperlinks>
    <hyperlink ref="C28" r:id="rId1" display="http://articulo.mercadolibre.com.co/MCO-405781083-optotipo-software-optometria-oftalmologia-_JM"/>
  </hyperlinks>
  <printOptions/>
  <pageMargins left="0.75" right="0.75" top="1" bottom="1" header="0" footer="0"/>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CODICEN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Capacitacion en Informatica</dc:creator>
  <cp:keywords/>
  <dc:description/>
  <cp:lastModifiedBy>sistemas.carmen</cp:lastModifiedBy>
  <dcterms:created xsi:type="dcterms:W3CDTF">2003-03-26T11:45:06Z</dcterms:created>
  <dcterms:modified xsi:type="dcterms:W3CDTF">2013-10-24T13:02:05Z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